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Лист1!$A$7:$AB$9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9" i="1"/>
  <c r="K9"/>
  <c r="K8"/>
  <c r="K7"/>
  <c r="E17" l="1"/>
  <c r="B7" l="1"/>
  <c r="B5" i="2"/>
  <c r="D21" i="1"/>
  <c r="D20"/>
  <c r="E18"/>
</calcChain>
</file>

<file path=xl/sharedStrings.xml><?xml version="1.0" encoding="utf-8"?>
<sst xmlns="http://schemas.openxmlformats.org/spreadsheetml/2006/main" count="58" uniqueCount="52">
  <si>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</si>
  <si>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</si>
  <si>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</si>
  <si>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</si>
  <si>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</si>
  <si>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</si>
  <si>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</si>
  <si>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</si>
  <si>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</si>
  <si>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</si>
  <si>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</si>
  <si>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</si>
  <si>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</si>
  <si>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</si>
  <si>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</si>
  <si>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</si>
  <si>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III кв.</t>
  </si>
  <si>
    <t>Итого</t>
  </si>
  <si>
    <t>В т.ч. НДС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</si>
  <si>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</si>
  <si>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</si>
  <si>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</si>
  <si>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</si>
  <si>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</si>
  <si>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</si>
  <si>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</si>
  <si>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</si>
  <si>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трубы  ПНД, ПВД</t>
  </si>
  <si>
    <t>Исмагилов Р.А., тел. (347)221-56-53, эл.почта:</t>
  </si>
  <si>
    <t>(347)221-56-53</t>
  </si>
  <si>
    <t/>
  </si>
  <si>
    <t>Исмагилов Р.А. тел.:(347)221-56-53</t>
  </si>
  <si>
    <t>31.12.2015</t>
  </si>
  <si>
    <t>Фаткуллина Гульнара Рифатовна</t>
  </si>
  <si>
    <t>(347)221-56-63</t>
  </si>
  <si>
    <t>Отдел капитального строительства (ОКС)</t>
  </si>
  <si>
    <t>Приложение 1.4</t>
  </si>
  <si>
    <t>ПОГ.М</t>
  </si>
  <si>
    <t>g.fatkullina@bashtel.ru</t>
  </si>
  <si>
    <t>не менее 24 месяца</t>
  </si>
  <si>
    <t>2670</t>
  </si>
  <si>
    <t>ТРУБА ПЭ 100 SDR 9 D-63 MM</t>
  </si>
  <si>
    <t>900</t>
  </si>
  <si>
    <t>ТРУБА ПЭ 100 SDR 13,6 D-63 MM</t>
  </si>
  <si>
    <t>ГОСТ 18599-2001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</si>
  <si>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</si>
  <si>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</si>
  <si>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</si>
  <si>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r>
      <t xml:space="preserve">Предельная сумма лота составляет:       </t>
    </r>
    <r>
      <rPr>
        <b/>
        <sz val="11"/>
        <color theme="1"/>
        <rFont val="Calibri"/>
        <family val="2"/>
        <charset val="204"/>
        <scheme val="minor"/>
      </rPr>
      <t xml:space="preserve"> 604401,19  руб. с НДС</t>
    </r>
    <r>
      <rPr>
        <sz val="11"/>
        <color theme="1"/>
        <rFont val="Calibri"/>
        <family val="2"/>
        <charset val="204"/>
        <scheme val="minor"/>
      </rPr>
      <t>.</t>
    </r>
  </si>
  <si>
    <t>до 20.08.2015</t>
  </si>
  <si>
    <t xml:space="preserve"> Уфа, ул. Каспийская, 14, центральный склад № 1,   Иксанова Ф.С. 89053527779  </t>
  </si>
  <si>
    <t>Приложение №1 к Извещению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</si>
</sst>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0" fontId="0" fillId="0" borderId="0" xfId="0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horizontal="right" vertical="top" wrapText="1"/>
    </xf>
    <xf numFmtId="4" fontId="0" fillId="0" borderId="4" xfId="0" applyNumberFormat="1" applyBorder="1" applyAlignment="1">
      <alignment horizontal="right"/>
    </xf>
    <xf numFmtId="0" fontId="0" fillId="0" borderId="1" xfId="0" applyFont="1" applyBorder="1" applyAlignment="1">
      <alignment horizontal="center"/>
    </xf>
    <xf numFmtId="164" fontId="0" fillId="0" borderId="4" xfId="0" applyNumberFormat="1" applyBorder="1" applyAlignment="1">
      <alignment horizontal="right" vertical="top"/>
    </xf>
    <xf numFmtId="0" fontId="0" fillId="0" borderId="0" xfId="0" applyAlignment="1">
      <alignment horizontal="center"/>
    </xf>
    <xf numFmtId="49" fontId="0" fillId="0" borderId="1" xfId="0" applyNumberFormat="1" applyFill="1" applyBorder="1" applyAlignment="1">
      <alignment horizontal="center" vertical="top"/>
    </xf>
    <xf numFmtId="0" fontId="0" fillId="0" borderId="1" xfId="0" applyNumberFormat="1" applyFill="1" applyBorder="1" applyAlignment="1">
      <alignment horizontal="center" vertical="top"/>
    </xf>
    <xf numFmtId="0" fontId="0" fillId="0" borderId="9" xfId="0" applyBorder="1"/>
    <xf numFmtId="164" fontId="0" fillId="0" borderId="0" xfId="0" applyNumberFormat="1" applyBorder="1"/>
    <xf numFmtId="164" fontId="0" fillId="0" borderId="2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164" fontId="0" fillId="0" borderId="1" xfId="0" applyNumberFormat="1" applyBorder="1" applyAlignment="1">
      <alignment horizontal="right" vertical="top"/>
    </xf>
    <xf numFmtId="10" fontId="0" fillId="0" borderId="0" xfId="0" applyNumberFormat="1"/>
    <xf numFmtId="4" fontId="0" fillId="0" borderId="0" xfId="0" applyNumberFormat="1"/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fatkullin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2"/>
  <sheetViews>
    <sheetView tabSelected="1" zoomScale="65" zoomScaleNormal="65" workbookViewId="0">
      <selection activeCell="B2" sqref="B2:M2"/>
    </sheetView>
  </sheetViews>
  <sheetFormatPr defaultRowHeight="15"/>
  <cols>
    <col min="1" max="1" width="0.85546875" customWidth="1"/>
    <col min="2" max="2" width="6.28515625" customWidth="1"/>
    <col min="3" max="3" width="6.85546875" style="6" customWidth="1"/>
    <col min="4" max="4" width="30.28515625" customWidth="1"/>
    <col min="5" max="5" width="14.7109375" style="6" customWidth="1"/>
    <col min="6" max="6" width="21.28515625" customWidth="1"/>
    <col min="8" max="9" width="8.85546875" style="29"/>
    <col min="10" max="10" width="19.5703125" style="3" customWidth="1"/>
    <col min="11" max="11" width="16" style="3" customWidth="1"/>
    <col min="12" max="12" width="18.28515625" style="5" customWidth="1"/>
    <col min="13" max="13" width="26.42578125" customWidth="1"/>
    <col min="14" max="14" width="3.28515625" customWidth="1"/>
    <col min="15" max="15" width="13.7109375" bestFit="1" customWidth="1"/>
    <col min="24" max="27" width="9.140625" style="6"/>
  </cols>
  <sheetData>
    <row r="1" spans="1:28">
      <c r="M1" s="6" t="s">
        <v>51</v>
      </c>
    </row>
    <row r="2" spans="1:28">
      <c r="B2" s="58" t="s">
        <v>9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28">
      <c r="D3" s="14"/>
      <c r="E3" s="14"/>
      <c r="F3" s="13"/>
      <c r="M3" s="12"/>
      <c r="N3" s="2"/>
    </row>
    <row r="4" spans="1:28" s="7" customFormat="1">
      <c r="B4" s="59" t="s">
        <v>0</v>
      </c>
      <c r="C4" s="63" t="s">
        <v>22</v>
      </c>
      <c r="D4" s="59" t="s">
        <v>14</v>
      </c>
      <c r="E4" s="63" t="s">
        <v>23</v>
      </c>
      <c r="F4" s="59" t="s">
        <v>1</v>
      </c>
      <c r="G4" s="59" t="s">
        <v>13</v>
      </c>
      <c r="H4" s="61" t="s">
        <v>15</v>
      </c>
      <c r="I4" s="62"/>
      <c r="J4" s="42" t="s">
        <v>45</v>
      </c>
      <c r="K4" s="40" t="s">
        <v>46</v>
      </c>
      <c r="L4" s="60" t="s">
        <v>47</v>
      </c>
      <c r="M4" s="59" t="s">
        <v>2</v>
      </c>
      <c r="N4" s="8"/>
    </row>
    <row r="5" spans="1:28" s="9" customFormat="1" ht="79.900000000000006" customHeight="1">
      <c r="B5" s="59"/>
      <c r="C5" s="64"/>
      <c r="D5" s="59"/>
      <c r="E5" s="64"/>
      <c r="F5" s="59"/>
      <c r="G5" s="59"/>
      <c r="H5" s="4" t="s">
        <v>16</v>
      </c>
      <c r="I5" s="4" t="s">
        <v>17</v>
      </c>
      <c r="J5" s="43"/>
      <c r="K5" s="41"/>
      <c r="L5" s="60"/>
      <c r="M5" s="59"/>
    </row>
    <row r="6" spans="1:28" s="7" customFormat="1">
      <c r="B6" s="10">
        <v>1</v>
      </c>
      <c r="C6" s="15">
        <v>2</v>
      </c>
      <c r="D6" s="10">
        <v>3</v>
      </c>
      <c r="E6" s="16">
        <v>4</v>
      </c>
      <c r="F6" s="10">
        <v>5</v>
      </c>
      <c r="G6" s="10">
        <v>6</v>
      </c>
      <c r="H6" s="27">
        <v>9</v>
      </c>
      <c r="I6" s="27">
        <v>11</v>
      </c>
      <c r="J6" s="10">
        <v>12</v>
      </c>
      <c r="K6" s="10">
        <v>13</v>
      </c>
      <c r="L6" s="10">
        <v>14</v>
      </c>
      <c r="M6" s="10">
        <v>15</v>
      </c>
    </row>
    <row r="7" spans="1:28" s="21" customFormat="1" ht="65.45" customHeight="1">
      <c r="B7" s="22">
        <f>ROW()-6</f>
        <v>1</v>
      </c>
      <c r="C7" s="22"/>
      <c r="D7" s="23" t="s">
        <v>41</v>
      </c>
      <c r="E7" s="23"/>
      <c r="F7" s="23" t="s">
        <v>44</v>
      </c>
      <c r="G7" s="24" t="s">
        <v>37</v>
      </c>
      <c r="H7" s="30" t="s">
        <v>42</v>
      </c>
      <c r="I7" s="31">
        <v>900</v>
      </c>
      <c r="J7" s="25">
        <v>188.73</v>
      </c>
      <c r="K7" s="25">
        <f>J7*I7</f>
        <v>169857</v>
      </c>
      <c r="L7" s="28">
        <v>200431.26</v>
      </c>
      <c r="M7" s="23" t="s">
        <v>50</v>
      </c>
      <c r="O7" s="37"/>
    </row>
    <row r="8" spans="1:28" s="21" customFormat="1" ht="69" customHeight="1">
      <c r="B8" s="22">
        <v>2</v>
      </c>
      <c r="C8" s="22"/>
      <c r="D8" s="23" t="s">
        <v>43</v>
      </c>
      <c r="E8" s="23"/>
      <c r="F8" s="23" t="s">
        <v>44</v>
      </c>
      <c r="G8" s="24" t="s">
        <v>37</v>
      </c>
      <c r="H8" s="30" t="s">
        <v>40</v>
      </c>
      <c r="I8" s="31">
        <v>2670</v>
      </c>
      <c r="J8" s="25">
        <v>128.22</v>
      </c>
      <c r="K8" s="25">
        <f>J8*I8</f>
        <v>342347.4</v>
      </c>
      <c r="L8" s="36">
        <v>403969.93</v>
      </c>
      <c r="M8" s="23" t="s">
        <v>50</v>
      </c>
      <c r="O8" s="38"/>
    </row>
    <row r="9" spans="1:28">
      <c r="A9" s="6"/>
      <c r="B9" s="32"/>
      <c r="C9" s="11"/>
      <c r="D9" s="1"/>
      <c r="E9" s="1"/>
      <c r="F9" s="1"/>
      <c r="G9" s="11"/>
      <c r="H9" s="17"/>
      <c r="I9" s="17"/>
      <c r="J9" s="33"/>
      <c r="K9" s="34">
        <f>SUM(K7:K8)</f>
        <v>512204.4</v>
      </c>
      <c r="L9" s="35">
        <f>SUM(L7:L8)</f>
        <v>604401.18999999994</v>
      </c>
      <c r="M9" s="1"/>
      <c r="N9" s="6"/>
      <c r="O9" s="6"/>
      <c r="P9" s="6"/>
      <c r="Q9" s="6"/>
      <c r="R9" s="6"/>
      <c r="S9" s="6"/>
      <c r="T9" s="6"/>
      <c r="U9" s="6"/>
      <c r="V9" s="6"/>
      <c r="W9" s="6"/>
      <c r="AB9" s="6"/>
    </row>
    <row r="10" spans="1:28" ht="16.5" customHeight="1">
      <c r="A10" s="6"/>
      <c r="B10" s="11"/>
      <c r="C10" s="11"/>
      <c r="D10" s="1"/>
      <c r="E10" s="1"/>
      <c r="F10" s="1"/>
      <c r="G10" s="11"/>
      <c r="H10" s="17"/>
      <c r="I10" s="17"/>
      <c r="J10" s="11"/>
      <c r="K10" s="11" t="s">
        <v>18</v>
      </c>
      <c r="L10" s="26">
        <v>92196.79</v>
      </c>
      <c r="M10" s="1"/>
      <c r="N10" s="6"/>
      <c r="O10" s="6"/>
      <c r="P10" s="6"/>
      <c r="Q10" s="6"/>
      <c r="R10" s="6"/>
      <c r="S10" s="6"/>
      <c r="T10" s="6"/>
      <c r="U10" s="6"/>
      <c r="V10" s="6"/>
      <c r="W10" s="6"/>
      <c r="AB10" s="6"/>
    </row>
    <row r="11" spans="1:28" ht="30" customHeight="1">
      <c r="A11" s="6"/>
      <c r="B11" s="45" t="s">
        <v>48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6"/>
      <c r="O11" s="6"/>
      <c r="P11" s="6"/>
      <c r="Q11" s="6"/>
      <c r="R11" s="6"/>
      <c r="S11" s="6"/>
      <c r="T11" s="6"/>
      <c r="U11" s="6"/>
      <c r="V11" s="6"/>
      <c r="W11" s="6"/>
      <c r="AB11" s="6"/>
    </row>
    <row r="12" spans="1:28">
      <c r="B12" s="45" t="s">
        <v>3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</row>
    <row r="13" spans="1:28" s="21" customFormat="1">
      <c r="B13" s="44" t="s">
        <v>4</v>
      </c>
      <c r="C13" s="44"/>
      <c r="D13" s="44"/>
      <c r="E13" s="52" t="s">
        <v>49</v>
      </c>
      <c r="F13" s="53"/>
      <c r="G13" s="53"/>
      <c r="H13" s="53"/>
      <c r="I13" s="53"/>
      <c r="J13" s="53"/>
      <c r="K13" s="53"/>
      <c r="L13" s="53"/>
      <c r="M13" s="54"/>
    </row>
    <row r="14" spans="1:28" s="6" customFormat="1" ht="30.6" customHeight="1">
      <c r="A14"/>
      <c r="B14" s="39" t="s">
        <v>5</v>
      </c>
      <c r="C14" s="39"/>
      <c r="D14" s="39"/>
      <c r="E14" s="55" t="s">
        <v>8</v>
      </c>
      <c r="F14" s="56"/>
      <c r="G14" s="56"/>
      <c r="H14" s="56"/>
      <c r="I14" s="56"/>
      <c r="J14" s="56"/>
      <c r="K14" s="56"/>
      <c r="L14" s="56"/>
      <c r="M14" s="57"/>
      <c r="N14" s="1"/>
      <c r="O14" s="1"/>
      <c r="P14" s="1"/>
      <c r="Q14" s="1"/>
      <c r="R14" s="1"/>
      <c r="S14" s="1"/>
      <c r="T14"/>
      <c r="U14"/>
      <c r="V14"/>
      <c r="W14"/>
      <c r="AB14"/>
    </row>
    <row r="15" spans="1:28" ht="19.5" customHeight="1">
      <c r="A15" s="6"/>
      <c r="B15" s="46" t="s">
        <v>19</v>
      </c>
      <c r="C15" s="47"/>
      <c r="D15" s="48"/>
      <c r="E15" s="49" t="s">
        <v>39</v>
      </c>
      <c r="F15" s="50"/>
      <c r="G15" s="50"/>
      <c r="H15" s="50"/>
      <c r="I15" s="50"/>
      <c r="J15" s="50"/>
      <c r="K15" s="50"/>
      <c r="L15" s="50"/>
      <c r="M15" s="51"/>
      <c r="N15" s="6"/>
    </row>
    <row r="16" spans="1:28" s="6" customFormat="1" ht="19.5" customHeight="1">
      <c r="B16" s="46" t="s">
        <v>20</v>
      </c>
      <c r="C16" s="47"/>
      <c r="D16" s="48"/>
      <c r="E16" s="49" t="s">
        <v>21</v>
      </c>
      <c r="F16" s="50"/>
      <c r="G16" s="50"/>
      <c r="H16" s="50"/>
      <c r="I16" s="50"/>
      <c r="J16" s="50"/>
      <c r="K16" s="50"/>
      <c r="L16" s="50"/>
      <c r="M16" s="51"/>
    </row>
    <row r="17" spans="1:28">
      <c r="B17" s="39" t="s">
        <v>6</v>
      </c>
      <c r="C17" s="39"/>
      <c r="D17" s="39"/>
      <c r="E17" s="49" t="str">
        <f>Query2_KURATOR</f>
        <v>Исмагилов Р.А., тел. (347)221-56-53, эл.почта:</v>
      </c>
      <c r="F17" s="50"/>
      <c r="G17" s="50"/>
      <c r="H17" s="50"/>
      <c r="I17" s="50"/>
      <c r="J17" s="50"/>
      <c r="K17" s="50"/>
      <c r="L17" s="50"/>
      <c r="M17" s="51"/>
      <c r="O17" s="6"/>
      <c r="P17" s="6"/>
      <c r="Q17" s="6"/>
      <c r="R17" s="6"/>
      <c r="S17" s="6"/>
      <c r="T17" s="6"/>
      <c r="U17" s="6"/>
      <c r="V17" s="6"/>
      <c r="W17" s="6"/>
      <c r="AB17" s="6"/>
    </row>
    <row r="18" spans="1:28" s="6" customFormat="1">
      <c r="A18"/>
      <c r="B18" s="39" t="s">
        <v>7</v>
      </c>
      <c r="C18" s="39"/>
      <c r="D18" s="39"/>
      <c r="E18" s="49" t="str">
        <f>Query2_NPO</f>
        <v>Исмагилов Р.А. тел.:(347)221-56-53</v>
      </c>
      <c r="F18" s="50"/>
      <c r="G18" s="50"/>
      <c r="H18" s="50"/>
      <c r="I18" s="50"/>
      <c r="J18" s="50"/>
      <c r="K18" s="50"/>
      <c r="L18" s="50"/>
      <c r="M18" s="51"/>
      <c r="N18"/>
      <c r="O18"/>
      <c r="P18"/>
      <c r="Q18"/>
      <c r="R18"/>
      <c r="S18"/>
      <c r="T18"/>
      <c r="U18"/>
      <c r="V18"/>
      <c r="W18"/>
      <c r="AB18"/>
    </row>
    <row r="19" spans="1:28">
      <c r="B19" t="s">
        <v>10</v>
      </c>
      <c r="O19" s="6"/>
      <c r="P19" s="6"/>
      <c r="Q19" s="6"/>
      <c r="R19" s="6"/>
      <c r="S19" s="6"/>
      <c r="T19" s="6"/>
      <c r="U19" s="6"/>
      <c r="V19" s="6"/>
      <c r="W19" s="6"/>
      <c r="AB19" s="6"/>
    </row>
    <row r="20" spans="1:28">
      <c r="D20" s="2" t="str">
        <f>Query2_USERN</f>
        <v>Фаткуллина Гульнара Рифатовна</v>
      </c>
      <c r="E20" s="2"/>
    </row>
    <row r="21" spans="1:28">
      <c r="B21" t="s">
        <v>11</v>
      </c>
      <c r="D21" s="2" t="str">
        <f>Query2_USERT</f>
        <v>(347)221-56-63</v>
      </c>
      <c r="E21" s="2"/>
    </row>
    <row r="22" spans="1:28">
      <c r="B22" t="s">
        <v>12</v>
      </c>
      <c r="D22" s="20" t="s">
        <v>38</v>
      </c>
      <c r="E22" s="2"/>
    </row>
  </sheetData>
  <mergeCells count="26"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E4:E5"/>
    <mergeCell ref="B17:D17"/>
    <mergeCell ref="B18:D18"/>
    <mergeCell ref="K4:K5"/>
    <mergeCell ref="J4:J5"/>
    <mergeCell ref="B13:D13"/>
    <mergeCell ref="B12:M12"/>
    <mergeCell ref="B16:D16"/>
    <mergeCell ref="B14:D14"/>
    <mergeCell ref="B15:D15"/>
    <mergeCell ref="E16:M16"/>
    <mergeCell ref="E17:M17"/>
    <mergeCell ref="E18:M18"/>
    <mergeCell ref="E13:M13"/>
    <mergeCell ref="E14:M14"/>
    <mergeCell ref="E15:M15"/>
    <mergeCell ref="B11:M11"/>
  </mergeCells>
  <hyperlinks>
    <hyperlink ref="D22" r:id="rId1"/>
  </hyperlinks>
  <pageMargins left="0.39370078740157483" right="0" top="0.78740157480314965" bottom="0.39370078740157483" header="0.31496062992125984" footer="0.31496062992125984"/>
  <pageSetup paperSize="9" scale="75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8" t="s">
        <v>24</v>
      </c>
      <c r="B5" t="e">
        <f>XLR_ERRNAME</f>
        <v>#NAME?</v>
      </c>
    </row>
    <row r="6" spans="1:19">
      <c r="A6" t="s">
        <v>25</v>
      </c>
      <c r="B6">
        <v>7847</v>
      </c>
      <c r="C6" s="19" t="s">
        <v>26</v>
      </c>
      <c r="D6">
        <v>4913</v>
      </c>
      <c r="E6" s="19" t="s">
        <v>27</v>
      </c>
      <c r="F6" s="19" t="s">
        <v>28</v>
      </c>
      <c r="G6" s="19" t="s">
        <v>29</v>
      </c>
      <c r="H6" s="19" t="s">
        <v>30</v>
      </c>
      <c r="I6" s="19" t="s">
        <v>31</v>
      </c>
      <c r="J6" s="19" t="s">
        <v>27</v>
      </c>
      <c r="K6" s="19" t="s">
        <v>32</v>
      </c>
      <c r="L6" s="19" t="s">
        <v>33</v>
      </c>
      <c r="M6" s="19" t="s">
        <v>34</v>
      </c>
      <c r="N6" s="19" t="s">
        <v>30</v>
      </c>
      <c r="O6">
        <v>1655</v>
      </c>
      <c r="P6" s="19" t="s">
        <v>35</v>
      </c>
      <c r="Q6">
        <v>0</v>
      </c>
      <c r="R6" s="19" t="s">
        <v>30</v>
      </c>
      <c r="S6" s="19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Фаррахова Эльвера Римовна</cp:lastModifiedBy>
  <cp:lastPrinted>2015-07-31T05:38:44Z</cp:lastPrinted>
  <dcterms:created xsi:type="dcterms:W3CDTF">2013-12-19T08:11:42Z</dcterms:created>
  <dcterms:modified xsi:type="dcterms:W3CDTF">2015-07-31T06:27:12Z</dcterms:modified>
</cp:coreProperties>
</file>